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АБ " sheetId="1" r:id="rId1"/>
  </sheets>
  <definedNames>
    <definedName name="_xlnm.Print_Area" localSheetId="0">'АБ '!$A$1:$G$87</definedName>
  </definedNames>
  <calcPr fullCalcOnLoad="1"/>
</workbook>
</file>

<file path=xl/sharedStrings.xml><?xml version="1.0" encoding="utf-8"?>
<sst xmlns="http://schemas.openxmlformats.org/spreadsheetml/2006/main" count="248" uniqueCount="168">
  <si>
    <t xml:space="preserve">Отчет </t>
  </si>
  <si>
    <t xml:space="preserve"> об исполнении тарифной сметы на услуги</t>
  </si>
  <si>
    <t xml:space="preserve">"Обеспечение авиационной безопасности" </t>
  </si>
  <si>
    <t>Отчетный период 2017 год</t>
  </si>
  <si>
    <t>Периодичность: годовая</t>
  </si>
  <si>
    <t>№ п/п</t>
  </si>
  <si>
    <t>Наименование показателей тарифной сметы</t>
  </si>
  <si>
    <t xml:space="preserve">Единица 
измерения
</t>
  </si>
  <si>
    <t xml:space="preserve">Предусмотрено в утвержденной тарифной смете </t>
  </si>
  <si>
    <t>Фактически сложившиеся показатели тарифной сметы за 2017 год</t>
  </si>
  <si>
    <t>Отклонение, в %</t>
  </si>
  <si>
    <t>Причины отклонения</t>
  </si>
  <si>
    <t>I</t>
  </si>
  <si>
    <t xml:space="preserve">Затраты на производство товаров и предоставление услуг, всего </t>
  </si>
  <si>
    <t>тыс.  тенге</t>
  </si>
  <si>
    <t>1.</t>
  </si>
  <si>
    <t xml:space="preserve"> Материальные затраты:</t>
  </si>
  <si>
    <t>тыс.тенге</t>
  </si>
  <si>
    <t>1.1.</t>
  </si>
  <si>
    <t>сырье и материалы</t>
  </si>
  <si>
    <t>"</t>
  </si>
  <si>
    <t>Увеличение по данной статье обусловлено с закупом корма для собак, комплекта учебного пособия, а также с ростом цен на ГСМ</t>
  </si>
  <si>
    <t>2.</t>
  </si>
  <si>
    <t>Расходы на оплату труда - всего, в т.ч.</t>
  </si>
  <si>
    <t>2.1.</t>
  </si>
  <si>
    <t>заработная плата производственного персонала</t>
  </si>
  <si>
    <t>Увеличение расходов по статье связано с тем, что утвержденная сумма была значительно снижена заявленной.</t>
  </si>
  <si>
    <t>2.2.</t>
  </si>
  <si>
    <t>социальный налог</t>
  </si>
  <si>
    <t>Увеличение по данной статье связано с ростом заработной платы.</t>
  </si>
  <si>
    <t>3.</t>
  </si>
  <si>
    <t>Амортизация</t>
  </si>
  <si>
    <t>Увеличение расходов по данной статье связано с приобретением работ по установке, монтажу и пусконаладке системы IP видеонаблюдения, ручных металлодетекторов, арочного стационарного многозонного металлодетектора</t>
  </si>
  <si>
    <t>4.</t>
  </si>
  <si>
    <t>Прочие затраты</t>
  </si>
  <si>
    <t>4.1.</t>
  </si>
  <si>
    <t xml:space="preserve">услуги сторонних организаций </t>
  </si>
  <si>
    <t>Увеличение по данной статье связано с увеличением суммы по обучению сотрудников САБ,  техническим обслуживанием видеонаблюдения, техническим обслуживанием интроскопов, медицинские услуги и услуг по содержанию и уходу служебных собак</t>
  </si>
  <si>
    <t>4.1.1.</t>
  </si>
  <si>
    <t>услуги связи</t>
  </si>
  <si>
    <t>4.1.1.1.</t>
  </si>
  <si>
    <t>абонетская плата</t>
  </si>
  <si>
    <t>4.1.1.2.</t>
  </si>
  <si>
    <t>аренда прямой и местной линии связи</t>
  </si>
  <si>
    <t>4.1.1.3.</t>
  </si>
  <si>
    <t>интернет</t>
  </si>
  <si>
    <t>4.1.1.4.</t>
  </si>
  <si>
    <t>междугородние переговоры</t>
  </si>
  <si>
    <t>4.1.2.</t>
  </si>
  <si>
    <t>подготовка кадров</t>
  </si>
  <si>
    <t>4.1.3.</t>
  </si>
  <si>
    <t xml:space="preserve">охрана </t>
  </si>
  <si>
    <t>4.1.4.</t>
  </si>
  <si>
    <t>аренда общехозяйственного назначения</t>
  </si>
  <si>
    <t>4.1.5.</t>
  </si>
  <si>
    <t>дезинфекция</t>
  </si>
  <si>
    <t>4.1.6.</t>
  </si>
  <si>
    <t>электроэнергия</t>
  </si>
  <si>
    <t>4.1.7.</t>
  </si>
  <si>
    <t>сбор на лицензию</t>
  </si>
  <si>
    <t>4.1.8.</t>
  </si>
  <si>
    <t>обслуживание оргтехники</t>
  </si>
  <si>
    <t>4.1.9.</t>
  </si>
  <si>
    <t>за техосмотр</t>
  </si>
  <si>
    <t>4.1.11.</t>
  </si>
  <si>
    <t>мед.обслуживание</t>
  </si>
  <si>
    <t>4.1.12.</t>
  </si>
  <si>
    <t>объявление в газете</t>
  </si>
  <si>
    <t>4.1.13.</t>
  </si>
  <si>
    <t>отчисления ОСМС</t>
  </si>
  <si>
    <t>4.1.14.</t>
  </si>
  <si>
    <t>вывоз мусора</t>
  </si>
  <si>
    <t>4.1.16.</t>
  </si>
  <si>
    <t>Обязательное страхование работника от несчастных  случаев</t>
  </si>
  <si>
    <t>4.1.18.</t>
  </si>
  <si>
    <t>Услуг по техн обслуж генерирующих ионизирущее излучение</t>
  </si>
  <si>
    <t>4.1.19.</t>
  </si>
  <si>
    <t>обслуживание сплит-системы</t>
  </si>
  <si>
    <t>4.1.20.</t>
  </si>
  <si>
    <t>выдача справок</t>
  </si>
  <si>
    <t>4.1.21.</t>
  </si>
  <si>
    <t>страхование транспорта</t>
  </si>
  <si>
    <t>4.1.22.</t>
  </si>
  <si>
    <t>диагностика неисправностей рентгенотелевизионной системы досмотра</t>
  </si>
  <si>
    <t>4.1.23.</t>
  </si>
  <si>
    <t>вода и канализация</t>
  </si>
  <si>
    <t>4.1.24.</t>
  </si>
  <si>
    <t>Рентгеновские установки для досмотра багажа и товаров/мощность дозы рентгеновского излучения</t>
  </si>
  <si>
    <t>4.1.25.</t>
  </si>
  <si>
    <t xml:space="preserve">за природный газ </t>
  </si>
  <si>
    <t>4.1.26.</t>
  </si>
  <si>
    <t>Огнезащитная оброботка деревянных конструкций кровли здания</t>
  </si>
  <si>
    <t>4.1.27.</t>
  </si>
  <si>
    <t>почтовые расходы</t>
  </si>
  <si>
    <t>4.1.28.</t>
  </si>
  <si>
    <t>Услуги по разработке программы производственного контроля</t>
  </si>
  <si>
    <t>4.1.29.</t>
  </si>
  <si>
    <t>Проведение производс. контроля по производс. подразделениям</t>
  </si>
  <si>
    <t>4.1.30.</t>
  </si>
  <si>
    <t>техобслуживание систем видеонаблюдения</t>
  </si>
  <si>
    <t>4.1.31.</t>
  </si>
  <si>
    <t>техобслуживание охранно-пожарной сигнализация</t>
  </si>
  <si>
    <t>4.1.32.</t>
  </si>
  <si>
    <t>Услуги по корректировке проекта нормативов предельно допустимых выбросов</t>
  </si>
  <si>
    <t>4.1.33.</t>
  </si>
  <si>
    <t>услуги по содержанию и ухода служебной собаки</t>
  </si>
  <si>
    <t>4.1.34.</t>
  </si>
  <si>
    <t>услуги по утилизации орг. техники</t>
  </si>
  <si>
    <t>4.2.</t>
  </si>
  <si>
    <t>командировочные расходы</t>
  </si>
  <si>
    <t>Увеличение количества командировок в связи с прохождением обучения начальника САБ</t>
  </si>
  <si>
    <t>4.3.</t>
  </si>
  <si>
    <t>охрана труда</t>
  </si>
  <si>
    <t>Увеличение расходов по данной статье связано с ростом цен на молоко, на услуги по измерению индивидуальной дозы облучения, а также с выдачей специальной одежды согласно  Постановления Правительства Республики Казахстан от 27 августа 2011 года № 973 ДСП «Об утверждении Инструкции (программа) по авиационной безопасности гражданской авиации Республики Казахстан»</t>
  </si>
  <si>
    <t>II</t>
  </si>
  <si>
    <t>Расходы периода - всего</t>
  </si>
  <si>
    <t>исполнено</t>
  </si>
  <si>
    <t>5.</t>
  </si>
  <si>
    <t>Общие и административные расходы, всего в том числе:</t>
  </si>
  <si>
    <t>5.1.</t>
  </si>
  <si>
    <t>заработная плата административного персонала</t>
  </si>
  <si>
    <t>5.2.</t>
  </si>
  <si>
    <t>5.3.</t>
  </si>
  <si>
    <t>амортизация</t>
  </si>
  <si>
    <t>5.4.</t>
  </si>
  <si>
    <t>5.5.</t>
  </si>
  <si>
    <t>5.6.</t>
  </si>
  <si>
    <t>налоговые платежи</t>
  </si>
  <si>
    <t>5.7.</t>
  </si>
  <si>
    <t>топливо</t>
  </si>
  <si>
    <t>5.8.</t>
  </si>
  <si>
    <t>материалы</t>
  </si>
  <si>
    <t>5.9.</t>
  </si>
  <si>
    <t>страхование</t>
  </si>
  <si>
    <t>5.10.</t>
  </si>
  <si>
    <t>подписка</t>
  </si>
  <si>
    <t xml:space="preserve">В утвержденной тарифной смете расходы по данной статье не были предусмотрены. </t>
  </si>
  <si>
    <t>5.11.</t>
  </si>
  <si>
    <t>сервисное обслуживание</t>
  </si>
  <si>
    <t>5.12.</t>
  </si>
  <si>
    <t>обучение работников</t>
  </si>
  <si>
    <t>5.13.</t>
  </si>
  <si>
    <t>инспекционный аудит</t>
  </si>
  <si>
    <t>5.14.</t>
  </si>
  <si>
    <t>техническое обслуживание охранно-пожарной сигнализации</t>
  </si>
  <si>
    <t>III</t>
  </si>
  <si>
    <t>Всего затрат</t>
  </si>
  <si>
    <t>IV</t>
  </si>
  <si>
    <t>Прибыль</t>
  </si>
  <si>
    <t xml:space="preserve">В утвержденной тарифной смете прибыль не была предусмотрена. </t>
  </si>
  <si>
    <t>V</t>
  </si>
  <si>
    <t>Всего доходов</t>
  </si>
  <si>
    <t>Увеличение дохода связано с увеличением объема услуг.</t>
  </si>
  <si>
    <t>VI</t>
  </si>
  <si>
    <t xml:space="preserve">Объем оказываемых услуг </t>
  </si>
  <si>
    <t>тонн</t>
  </si>
  <si>
    <t>Увеличение объема услуг напрямую связано с увеличением количества самолетовылетов и максимальной массой воздушных судн.</t>
  </si>
  <si>
    <t>VII</t>
  </si>
  <si>
    <t>Тариф (без НДС)</t>
  </si>
  <si>
    <t>тенге/тонну</t>
  </si>
  <si>
    <r>
      <rPr>
        <sz val="10"/>
        <rFont val="Times New Roman"/>
        <family val="1"/>
      </rPr>
      <t>Наименование организации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АО "Международный аэропорт Атырау"</t>
    </r>
  </si>
  <si>
    <r>
      <t xml:space="preserve">Адрес </t>
    </r>
    <r>
      <rPr>
        <b/>
        <u val="single"/>
        <sz val="10"/>
        <rFont val="Times New Roman"/>
        <family val="1"/>
      </rPr>
      <t>г.Атырау, аэропорт, пр.Абулхаир хана, 2</t>
    </r>
  </si>
  <si>
    <r>
      <t>Телефон</t>
    </r>
    <r>
      <rPr>
        <b/>
        <u val="single"/>
        <sz val="10"/>
        <rFont val="Times New Roman"/>
        <family val="1"/>
      </rPr>
      <t xml:space="preserve"> 55 83 97</t>
    </r>
  </si>
  <si>
    <r>
      <t xml:space="preserve">Адрес электронной почты </t>
    </r>
    <r>
      <rPr>
        <b/>
        <u val="single"/>
        <sz val="10"/>
        <rFont val="Times New Roman"/>
        <family val="1"/>
      </rPr>
      <t>Sankibayeva_g@iaa-jsc.kz</t>
    </r>
  </si>
  <si>
    <r>
      <t xml:space="preserve">Фамилия и телефон исполнителя </t>
    </r>
    <r>
      <rPr>
        <b/>
        <u val="single"/>
        <sz val="10"/>
        <rFont val="Times New Roman"/>
        <family val="1"/>
      </rPr>
      <t>Санкибаева Г. 55 83 97</t>
    </r>
  </si>
  <si>
    <t>Председатель Правления Е.Керей _______________________________________________</t>
  </si>
  <si>
    <r>
      <t xml:space="preserve">Дата </t>
    </r>
    <r>
      <rPr>
        <b/>
        <u val="single"/>
        <sz val="10"/>
        <rFont val="Times New Roman"/>
        <family val="1"/>
      </rPr>
      <t>27.04.2018 г.</t>
    </r>
  </si>
  <si>
    <t>М.П.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</si>
</sst>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* #,##0.00_);_(* \(#,##0.00\);_(* &quot;-&quot;??_);_(@_)"/>
    <numFmt numFmtId="166" formatCode="#,##0.0"/>
    <numFmt numFmtId="167" formatCode="#,##0_ ;\-#,##0\ "/>
    <numFmt numFmtId="168" formatCode="#,##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left"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3" fontId="3" fillId="0" borderId="10" xfId="53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3" fontId="5" fillId="0" borderId="10" xfId="67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wrapText="1"/>
      <protection/>
    </xf>
    <xf numFmtId="16" fontId="3" fillId="0" borderId="10" xfId="0" applyNumberFormat="1" applyFont="1" applyFill="1" applyBorder="1" applyAlignment="1">
      <alignment horizontal="center"/>
    </xf>
    <xf numFmtId="3" fontId="3" fillId="0" borderId="10" xfId="67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8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38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167" fontId="3" fillId="0" borderId="10" xfId="67" applyNumberFormat="1" applyFont="1" applyFill="1" applyBorder="1" applyAlignment="1">
      <alignment horizontal="center"/>
    </xf>
    <xf numFmtId="3" fontId="3" fillId="0" borderId="10" xfId="71" applyNumberFormat="1" applyFont="1" applyFill="1" applyBorder="1" applyAlignment="1">
      <alignment horizontal="left" wrapText="1"/>
    </xf>
    <xf numFmtId="4" fontId="5" fillId="0" borderId="10" xfId="67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3" fontId="5" fillId="0" borderId="0" xfId="67" applyNumberFormat="1" applyFont="1" applyFill="1" applyBorder="1" applyAlignment="1">
      <alignment horizontal="center"/>
    </xf>
    <xf numFmtId="49" fontId="5" fillId="0" borderId="0" xfId="67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168" fontId="8" fillId="33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0" fontId="8" fillId="33" borderId="0" xfId="0" applyFont="1" applyFill="1" applyAlignment="1">
      <alignment wrapText="1"/>
    </xf>
    <xf numFmtId="3" fontId="8" fillId="33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0" fontId="2" fillId="0" borderId="0" xfId="53" applyFont="1" applyFill="1" applyAlignment="1">
      <alignment horizontal="center" wrapText="1"/>
      <protection/>
    </xf>
    <xf numFmtId="0" fontId="4" fillId="0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6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2 2" xfId="71"/>
    <cellStyle name="Финансовый 3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tabSelected="1" view="pageBreakPreview" zoomScale="90" zoomScaleSheetLayoutView="90" zoomScalePageLayoutView="0" workbookViewId="0" topLeftCell="A1">
      <selection activeCell="B16" sqref="B16"/>
    </sheetView>
  </sheetViews>
  <sheetFormatPr defaultColWidth="9.140625" defaultRowHeight="16.5" customHeight="1"/>
  <cols>
    <col min="1" max="1" width="9.28125" style="9" customWidth="1"/>
    <col min="2" max="2" width="50.57421875" style="62" customWidth="1"/>
    <col min="3" max="3" width="13.00390625" style="62" customWidth="1"/>
    <col min="4" max="4" width="21.28125" style="63" customWidth="1"/>
    <col min="5" max="5" width="21.57421875" style="1" customWidth="1"/>
    <col min="6" max="6" width="13.8515625" style="1" customWidth="1"/>
    <col min="7" max="7" width="54.140625" style="1" customWidth="1"/>
    <col min="8" max="16384" width="9.140625" style="1" customWidth="1"/>
  </cols>
  <sheetData>
    <row r="2" spans="1:7" ht="15" customHeight="1">
      <c r="A2" s="64" t="s">
        <v>0</v>
      </c>
      <c r="B2" s="64"/>
      <c r="C2" s="64"/>
      <c r="D2" s="64"/>
      <c r="E2" s="64"/>
      <c r="F2" s="64"/>
      <c r="G2" s="64"/>
    </row>
    <row r="3" spans="1:7" ht="15" customHeight="1">
      <c r="A3" s="64" t="s">
        <v>1</v>
      </c>
      <c r="B3" s="64"/>
      <c r="C3" s="64"/>
      <c r="D3" s="64"/>
      <c r="E3" s="64"/>
      <c r="F3" s="64"/>
      <c r="G3" s="64"/>
    </row>
    <row r="4" spans="1:7" ht="15" customHeight="1">
      <c r="A4" s="65" t="s">
        <v>2</v>
      </c>
      <c r="B4" s="65"/>
      <c r="C4" s="65"/>
      <c r="D4" s="65"/>
      <c r="E4" s="65"/>
      <c r="F4" s="65"/>
      <c r="G4" s="65"/>
    </row>
    <row r="5" spans="1:7" ht="15" customHeight="1">
      <c r="A5" s="66" t="s">
        <v>3</v>
      </c>
      <c r="B5" s="66"/>
      <c r="C5" s="2"/>
      <c r="D5" s="2"/>
      <c r="E5" s="2"/>
      <c r="F5" s="2"/>
      <c r="G5" s="2"/>
    </row>
    <row r="6" spans="1:7" ht="15" customHeight="1">
      <c r="A6" s="3" t="s">
        <v>4</v>
      </c>
      <c r="B6" s="3"/>
      <c r="C6" s="4"/>
      <c r="D6" s="4"/>
      <c r="E6" s="4"/>
      <c r="F6" s="4"/>
      <c r="G6" s="4"/>
    </row>
    <row r="7" spans="1:7" ht="15" customHeight="1">
      <c r="A7" s="3"/>
      <c r="B7" s="3"/>
      <c r="C7" s="4"/>
      <c r="D7" s="4"/>
      <c r="E7" s="5"/>
      <c r="F7" s="4"/>
      <c r="G7" s="4"/>
    </row>
    <row r="8" spans="1:7" s="9" customFormat="1" ht="60.75" customHeight="1">
      <c r="A8" s="6" t="s">
        <v>5</v>
      </c>
      <c r="B8" s="7" t="s">
        <v>6</v>
      </c>
      <c r="C8" s="7" t="s">
        <v>7</v>
      </c>
      <c r="D8" s="8" t="s">
        <v>8</v>
      </c>
      <c r="E8" s="8" t="s">
        <v>9</v>
      </c>
      <c r="F8" s="7" t="s">
        <v>10</v>
      </c>
      <c r="G8" s="6" t="s">
        <v>11</v>
      </c>
    </row>
    <row r="9" spans="1:7" s="9" customFormat="1" ht="16.5" customHeight="1">
      <c r="A9" s="10">
        <v>1</v>
      </c>
      <c r="B9" s="10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</row>
    <row r="10" spans="1:7" s="18" customFormat="1" ht="31.5">
      <c r="A10" s="12" t="s">
        <v>12</v>
      </c>
      <c r="B10" s="13" t="s">
        <v>13</v>
      </c>
      <c r="C10" s="14" t="s">
        <v>14</v>
      </c>
      <c r="D10" s="15">
        <f>D11+D13+D16+D17</f>
        <v>176155.8</v>
      </c>
      <c r="E10" s="15">
        <f>E11+E13+E16+E17</f>
        <v>209001.99619374023</v>
      </c>
      <c r="F10" s="16">
        <f aca="true" t="shared" si="0" ref="F10:F15">E10/D10*100</f>
        <v>118.6461054326569</v>
      </c>
      <c r="G10" s="17"/>
    </row>
    <row r="11" spans="1:7" ht="20.25" customHeight="1">
      <c r="A11" s="19" t="s">
        <v>15</v>
      </c>
      <c r="B11" s="13" t="s">
        <v>16</v>
      </c>
      <c r="C11" s="20" t="s">
        <v>17</v>
      </c>
      <c r="D11" s="21">
        <f>D12</f>
        <v>1580.4</v>
      </c>
      <c r="E11" s="21">
        <f>E12</f>
        <v>4005.40866</v>
      </c>
      <c r="F11" s="16">
        <f t="shared" si="0"/>
        <v>253.44271450265757</v>
      </c>
      <c r="G11" s="22"/>
    </row>
    <row r="12" spans="1:7" ht="47.25">
      <c r="A12" s="23" t="s">
        <v>18</v>
      </c>
      <c r="B12" s="24" t="s">
        <v>19</v>
      </c>
      <c r="C12" s="10" t="s">
        <v>20</v>
      </c>
      <c r="D12" s="25">
        <v>1580.4</v>
      </c>
      <c r="E12" s="25">
        <v>4005.40866</v>
      </c>
      <c r="F12" s="26">
        <f t="shared" si="0"/>
        <v>253.44271450265757</v>
      </c>
      <c r="G12" s="27" t="s">
        <v>21</v>
      </c>
    </row>
    <row r="13" spans="1:7" s="18" customFormat="1" ht="15.75">
      <c r="A13" s="19" t="s">
        <v>22</v>
      </c>
      <c r="B13" s="13" t="s">
        <v>23</v>
      </c>
      <c r="C13" s="20" t="s">
        <v>20</v>
      </c>
      <c r="D13" s="15">
        <f>D14+D15</f>
        <v>144646.4</v>
      </c>
      <c r="E13" s="15">
        <f>E14+E15</f>
        <v>159682.21347374024</v>
      </c>
      <c r="F13" s="16">
        <f t="shared" si="0"/>
        <v>110.3948756925442</v>
      </c>
      <c r="G13" s="17"/>
    </row>
    <row r="14" spans="1:7" ht="47.25">
      <c r="A14" s="28" t="s">
        <v>24</v>
      </c>
      <c r="B14" s="24" t="s">
        <v>25</v>
      </c>
      <c r="C14" s="10" t="s">
        <v>20</v>
      </c>
      <c r="D14" s="25">
        <v>131616.4</v>
      </c>
      <c r="E14" s="25">
        <v>145297.7374647318</v>
      </c>
      <c r="F14" s="26">
        <f t="shared" si="0"/>
        <v>110.39485768090587</v>
      </c>
      <c r="G14" s="29" t="s">
        <v>26</v>
      </c>
    </row>
    <row r="15" spans="1:7" ht="31.5">
      <c r="A15" s="28" t="s">
        <v>27</v>
      </c>
      <c r="B15" s="24" t="s">
        <v>28</v>
      </c>
      <c r="C15" s="10" t="s">
        <v>20</v>
      </c>
      <c r="D15" s="25">
        <v>13030</v>
      </c>
      <c r="E15" s="25">
        <v>14384.476009008447</v>
      </c>
      <c r="F15" s="26">
        <f t="shared" si="0"/>
        <v>110.39505762861432</v>
      </c>
      <c r="G15" s="29" t="s">
        <v>29</v>
      </c>
    </row>
    <row r="16" spans="1:7" s="18" customFormat="1" ht="78.75">
      <c r="A16" s="12" t="s">
        <v>30</v>
      </c>
      <c r="B16" s="13" t="s">
        <v>31</v>
      </c>
      <c r="C16" s="20" t="s">
        <v>20</v>
      </c>
      <c r="D16" s="15">
        <v>12780</v>
      </c>
      <c r="E16" s="15">
        <v>14610.864589999996</v>
      </c>
      <c r="F16" s="16">
        <f>E16/D16*100</f>
        <v>114.32601400625974</v>
      </c>
      <c r="G16" s="27" t="s">
        <v>32</v>
      </c>
    </row>
    <row r="17" spans="1:7" s="18" customFormat="1" ht="15.75">
      <c r="A17" s="19" t="s">
        <v>33</v>
      </c>
      <c r="B17" s="13" t="s">
        <v>34</v>
      </c>
      <c r="C17" s="20" t="s">
        <v>20</v>
      </c>
      <c r="D17" s="15">
        <f>D18+D54+D55</f>
        <v>17149</v>
      </c>
      <c r="E17" s="15">
        <f>E18+E54+E55</f>
        <v>30703.50947000001</v>
      </c>
      <c r="F17" s="16">
        <f>E17/D17*100</f>
        <v>179.03964936731012</v>
      </c>
      <c r="G17" s="27"/>
    </row>
    <row r="18" spans="1:7" s="18" customFormat="1" ht="83.25" customHeight="1">
      <c r="A18" s="30" t="s">
        <v>35</v>
      </c>
      <c r="B18" s="27" t="s">
        <v>36</v>
      </c>
      <c r="C18" s="10" t="s">
        <v>20</v>
      </c>
      <c r="D18" s="31">
        <v>11137.5</v>
      </c>
      <c r="E18" s="31">
        <v>20353.82421000001</v>
      </c>
      <c r="F18" s="32">
        <f>E18/D18*100</f>
        <v>182.7503857239058</v>
      </c>
      <c r="G18" s="27" t="s">
        <v>37</v>
      </c>
    </row>
    <row r="19" spans="1:7" ht="18.75" customHeight="1" hidden="1">
      <c r="A19" s="30" t="s">
        <v>38</v>
      </c>
      <c r="B19" s="27" t="s">
        <v>39</v>
      </c>
      <c r="C19" s="10" t="s">
        <v>20</v>
      </c>
      <c r="D19" s="33"/>
      <c r="E19" s="34">
        <v>273.52245</v>
      </c>
      <c r="F19" s="32"/>
      <c r="G19" s="22"/>
    </row>
    <row r="20" spans="1:7" ht="18" customHeight="1" hidden="1">
      <c r="A20" s="35" t="s">
        <v>40</v>
      </c>
      <c r="B20" s="36" t="s">
        <v>41</v>
      </c>
      <c r="C20" s="10" t="s">
        <v>20</v>
      </c>
      <c r="D20" s="37"/>
      <c r="E20" s="38">
        <v>104.97676</v>
      </c>
      <c r="F20" s="32"/>
      <c r="G20" s="22"/>
    </row>
    <row r="21" spans="1:7" ht="18" customHeight="1" hidden="1">
      <c r="A21" s="35" t="s">
        <v>42</v>
      </c>
      <c r="B21" s="36" t="s">
        <v>43</v>
      </c>
      <c r="C21" s="10" t="s">
        <v>20</v>
      </c>
      <c r="D21" s="37"/>
      <c r="E21" s="39">
        <v>0.3039</v>
      </c>
      <c r="F21" s="32"/>
      <c r="G21" s="22"/>
    </row>
    <row r="22" spans="1:7" ht="18" customHeight="1" hidden="1">
      <c r="A22" s="35" t="s">
        <v>44</v>
      </c>
      <c r="B22" s="36" t="s">
        <v>45</v>
      </c>
      <c r="C22" s="10" t="s">
        <v>20</v>
      </c>
      <c r="D22" s="37"/>
      <c r="E22" s="38">
        <v>164.01984</v>
      </c>
      <c r="F22" s="32"/>
      <c r="G22" s="22"/>
    </row>
    <row r="23" spans="1:7" ht="18" customHeight="1" hidden="1">
      <c r="A23" s="35" t="s">
        <v>46</v>
      </c>
      <c r="B23" s="36" t="s">
        <v>47</v>
      </c>
      <c r="C23" s="10" t="s">
        <v>20</v>
      </c>
      <c r="D23" s="37"/>
      <c r="E23" s="38">
        <v>4.22195</v>
      </c>
      <c r="F23" s="32"/>
      <c r="G23" s="22"/>
    </row>
    <row r="24" spans="1:7" ht="18.75" customHeight="1" hidden="1">
      <c r="A24" s="30" t="s">
        <v>48</v>
      </c>
      <c r="B24" s="27" t="s">
        <v>49</v>
      </c>
      <c r="C24" s="10" t="s">
        <v>20</v>
      </c>
      <c r="D24" s="34"/>
      <c r="E24" s="34">
        <v>4184.91535</v>
      </c>
      <c r="F24" s="32"/>
      <c r="G24" s="22"/>
    </row>
    <row r="25" spans="1:7" ht="18.75" customHeight="1" hidden="1">
      <c r="A25" s="40" t="s">
        <v>50</v>
      </c>
      <c r="B25" s="27" t="s">
        <v>51</v>
      </c>
      <c r="C25" s="10" t="s">
        <v>20</v>
      </c>
      <c r="D25" s="32"/>
      <c r="E25" s="34">
        <v>178.8024</v>
      </c>
      <c r="F25" s="32"/>
      <c r="G25" s="22"/>
    </row>
    <row r="26" spans="1:7" ht="18.75" customHeight="1" hidden="1">
      <c r="A26" s="40" t="s">
        <v>52</v>
      </c>
      <c r="B26" s="27" t="s">
        <v>53</v>
      </c>
      <c r="C26" s="10" t="s">
        <v>20</v>
      </c>
      <c r="D26" s="34"/>
      <c r="E26" s="34">
        <v>2188.60408</v>
      </c>
      <c r="F26" s="32"/>
      <c r="G26" s="22"/>
    </row>
    <row r="27" spans="1:7" ht="18.75" customHeight="1" hidden="1">
      <c r="A27" s="40" t="s">
        <v>54</v>
      </c>
      <c r="B27" s="27" t="s">
        <v>55</v>
      </c>
      <c r="C27" s="10" t="s">
        <v>20</v>
      </c>
      <c r="D27" s="34"/>
      <c r="E27" s="34">
        <v>7.93507</v>
      </c>
      <c r="F27" s="32"/>
      <c r="G27" s="22"/>
    </row>
    <row r="28" spans="1:7" ht="18.75" customHeight="1" hidden="1">
      <c r="A28" s="40" t="s">
        <v>56</v>
      </c>
      <c r="B28" s="27" t="s">
        <v>57</v>
      </c>
      <c r="C28" s="10" t="s">
        <v>20</v>
      </c>
      <c r="D28" s="34"/>
      <c r="E28" s="34">
        <v>719.37024</v>
      </c>
      <c r="F28" s="32"/>
      <c r="G28" s="22"/>
    </row>
    <row r="29" spans="1:7" ht="18.75" customHeight="1" hidden="1">
      <c r="A29" s="40" t="s">
        <v>58</v>
      </c>
      <c r="B29" s="27" t="s">
        <v>59</v>
      </c>
      <c r="C29" s="10" t="s">
        <v>20</v>
      </c>
      <c r="D29" s="34"/>
      <c r="E29" s="34">
        <v>433.379</v>
      </c>
      <c r="F29" s="32"/>
      <c r="G29" s="22"/>
    </row>
    <row r="30" spans="1:7" ht="18.75" customHeight="1" hidden="1">
      <c r="A30" s="40" t="s">
        <v>60</v>
      </c>
      <c r="B30" s="27" t="s">
        <v>61</v>
      </c>
      <c r="C30" s="10" t="s">
        <v>20</v>
      </c>
      <c r="D30" s="34"/>
      <c r="E30" s="34">
        <v>30.99241</v>
      </c>
      <c r="F30" s="32"/>
      <c r="G30" s="22"/>
    </row>
    <row r="31" spans="1:7" ht="18.75" customHeight="1" hidden="1">
      <c r="A31" s="40" t="s">
        <v>62</v>
      </c>
      <c r="B31" s="27" t="s">
        <v>63</v>
      </c>
      <c r="C31" s="10" t="s">
        <v>20</v>
      </c>
      <c r="D31" s="34"/>
      <c r="E31" s="34">
        <v>7.66212</v>
      </c>
      <c r="F31" s="32"/>
      <c r="G31" s="22"/>
    </row>
    <row r="32" spans="1:7" ht="18.75" customHeight="1" hidden="1">
      <c r="A32" s="40" t="s">
        <v>64</v>
      </c>
      <c r="B32" s="27" t="s">
        <v>65</v>
      </c>
      <c r="C32" s="10" t="s">
        <v>20</v>
      </c>
      <c r="D32" s="34"/>
      <c r="E32" s="34">
        <v>705.86257</v>
      </c>
      <c r="F32" s="32"/>
      <c r="G32" s="22"/>
    </row>
    <row r="33" spans="1:7" ht="18.75" customHeight="1" hidden="1">
      <c r="A33" s="40" t="s">
        <v>66</v>
      </c>
      <c r="B33" s="27" t="s">
        <v>67</v>
      </c>
      <c r="C33" s="10" t="s">
        <v>20</v>
      </c>
      <c r="D33" s="34"/>
      <c r="E33" s="34">
        <v>3.60798</v>
      </c>
      <c r="F33" s="32"/>
      <c r="G33" s="22"/>
    </row>
    <row r="34" spans="1:7" ht="18.75" customHeight="1" hidden="1">
      <c r="A34" s="40" t="s">
        <v>68</v>
      </c>
      <c r="B34" s="27" t="s">
        <v>69</v>
      </c>
      <c r="C34" s="10" t="s">
        <v>20</v>
      </c>
      <c r="D34" s="34"/>
      <c r="E34" s="34">
        <v>928.48334</v>
      </c>
      <c r="F34" s="32"/>
      <c r="G34" s="22"/>
    </row>
    <row r="35" spans="1:7" ht="18.75" customHeight="1" hidden="1">
      <c r="A35" s="40" t="s">
        <v>70</v>
      </c>
      <c r="B35" s="27" t="s">
        <v>71</v>
      </c>
      <c r="C35" s="10" t="s">
        <v>20</v>
      </c>
      <c r="D35" s="34"/>
      <c r="E35" s="34">
        <v>150.26494000000002</v>
      </c>
      <c r="F35" s="32"/>
      <c r="G35" s="22"/>
    </row>
    <row r="36" spans="1:7" ht="31.5" hidden="1">
      <c r="A36" s="40" t="s">
        <v>72</v>
      </c>
      <c r="B36" s="27" t="s">
        <v>73</v>
      </c>
      <c r="C36" s="10" t="s">
        <v>20</v>
      </c>
      <c r="D36" s="34"/>
      <c r="E36" s="34">
        <v>895.43387</v>
      </c>
      <c r="F36" s="32"/>
      <c r="G36" s="22"/>
    </row>
    <row r="37" spans="1:7" ht="31.5" hidden="1">
      <c r="A37" s="40" t="s">
        <v>74</v>
      </c>
      <c r="B37" s="27" t="s">
        <v>75</v>
      </c>
      <c r="C37" s="10" t="s">
        <v>20</v>
      </c>
      <c r="D37" s="34"/>
      <c r="E37" s="34">
        <v>6793.6754</v>
      </c>
      <c r="F37" s="32"/>
      <c r="G37" s="22"/>
    </row>
    <row r="38" spans="1:7" ht="15.75" hidden="1">
      <c r="A38" s="40" t="s">
        <v>76</v>
      </c>
      <c r="B38" s="41" t="s">
        <v>77</v>
      </c>
      <c r="C38" s="10" t="s">
        <v>20</v>
      </c>
      <c r="D38" s="34"/>
      <c r="E38" s="34">
        <v>165.90053999999998</v>
      </c>
      <c r="F38" s="32"/>
      <c r="G38" s="22"/>
    </row>
    <row r="39" spans="1:7" ht="15.75" hidden="1">
      <c r="A39" s="40" t="s">
        <v>78</v>
      </c>
      <c r="B39" s="41" t="s">
        <v>79</v>
      </c>
      <c r="C39" s="10" t="s">
        <v>20</v>
      </c>
      <c r="D39" s="34"/>
      <c r="E39" s="34">
        <v>1.81608</v>
      </c>
      <c r="F39" s="32"/>
      <c r="G39" s="22"/>
    </row>
    <row r="40" spans="1:7" ht="15.75" hidden="1">
      <c r="A40" s="40" t="s">
        <v>80</v>
      </c>
      <c r="B40" s="41" t="s">
        <v>81</v>
      </c>
      <c r="C40" s="10" t="s">
        <v>20</v>
      </c>
      <c r="D40" s="34"/>
      <c r="E40" s="34">
        <v>11.8362</v>
      </c>
      <c r="F40" s="32"/>
      <c r="G40" s="22"/>
    </row>
    <row r="41" spans="1:7" ht="31.5" hidden="1">
      <c r="A41" s="40" t="s">
        <v>82</v>
      </c>
      <c r="B41" s="41" t="s">
        <v>83</v>
      </c>
      <c r="C41" s="10" t="s">
        <v>20</v>
      </c>
      <c r="D41" s="34"/>
      <c r="E41" s="34">
        <v>317.72477</v>
      </c>
      <c r="F41" s="32"/>
      <c r="G41" s="22"/>
    </row>
    <row r="42" spans="1:7" ht="15.75" hidden="1">
      <c r="A42" s="40" t="s">
        <v>84</v>
      </c>
      <c r="B42" s="41" t="s">
        <v>85</v>
      </c>
      <c r="C42" s="10" t="s">
        <v>20</v>
      </c>
      <c r="D42" s="34"/>
      <c r="E42" s="34">
        <v>152.24752</v>
      </c>
      <c r="F42" s="32"/>
      <c r="G42" s="22"/>
    </row>
    <row r="43" spans="1:7" ht="35.25" customHeight="1" hidden="1">
      <c r="A43" s="40" t="s">
        <v>86</v>
      </c>
      <c r="B43" s="41" t="s">
        <v>87</v>
      </c>
      <c r="C43" s="10" t="s">
        <v>20</v>
      </c>
      <c r="D43" s="34"/>
      <c r="E43" s="34">
        <v>88.66354</v>
      </c>
      <c r="F43" s="32"/>
      <c r="G43" s="22"/>
    </row>
    <row r="44" spans="1:7" ht="15.75" hidden="1">
      <c r="A44" s="40" t="s">
        <v>88</v>
      </c>
      <c r="B44" s="41" t="s">
        <v>89</v>
      </c>
      <c r="C44" s="10" t="s">
        <v>20</v>
      </c>
      <c r="D44" s="34"/>
      <c r="E44" s="34">
        <v>24.62526</v>
      </c>
      <c r="F44" s="32"/>
      <c r="G44" s="22"/>
    </row>
    <row r="45" spans="1:7" ht="31.5" hidden="1">
      <c r="A45" s="40" t="s">
        <v>90</v>
      </c>
      <c r="B45" s="41" t="s">
        <v>91</v>
      </c>
      <c r="C45" s="10" t="s">
        <v>20</v>
      </c>
      <c r="D45" s="34"/>
      <c r="E45" s="34">
        <v>26.54488</v>
      </c>
      <c r="F45" s="32"/>
      <c r="G45" s="22"/>
    </row>
    <row r="46" spans="1:7" ht="15.75" hidden="1">
      <c r="A46" s="40" t="s">
        <v>92</v>
      </c>
      <c r="B46" s="41" t="s">
        <v>93</v>
      </c>
      <c r="C46" s="10" t="s">
        <v>20</v>
      </c>
      <c r="D46" s="34"/>
      <c r="E46" s="34">
        <v>26.75982</v>
      </c>
      <c r="F46" s="32"/>
      <c r="G46" s="22"/>
    </row>
    <row r="47" spans="1:7" ht="31.5" hidden="1">
      <c r="A47" s="40" t="s">
        <v>94</v>
      </c>
      <c r="B47" s="41" t="s">
        <v>95</v>
      </c>
      <c r="C47" s="10" t="s">
        <v>20</v>
      </c>
      <c r="D47" s="34"/>
      <c r="E47" s="34">
        <v>18.87829</v>
      </c>
      <c r="F47" s="32"/>
      <c r="G47" s="22"/>
    </row>
    <row r="48" spans="1:7" ht="31.5" hidden="1">
      <c r="A48" s="40" t="s">
        <v>96</v>
      </c>
      <c r="B48" s="42" t="s">
        <v>97</v>
      </c>
      <c r="C48" s="10" t="s">
        <v>20</v>
      </c>
      <c r="D48" s="34"/>
      <c r="E48" s="34">
        <v>9.61</v>
      </c>
      <c r="F48" s="32"/>
      <c r="G48" s="22"/>
    </row>
    <row r="49" spans="1:7" ht="15.75" hidden="1">
      <c r="A49" s="40" t="s">
        <v>98</v>
      </c>
      <c r="B49" s="42" t="s">
        <v>99</v>
      </c>
      <c r="C49" s="10" t="s">
        <v>20</v>
      </c>
      <c r="D49" s="34"/>
      <c r="E49" s="34">
        <v>964.13031</v>
      </c>
      <c r="F49" s="32"/>
      <c r="G49" s="22"/>
    </row>
    <row r="50" spans="1:7" ht="15.75" hidden="1">
      <c r="A50" s="40" t="s">
        <v>100</v>
      </c>
      <c r="B50" s="43" t="s">
        <v>101</v>
      </c>
      <c r="C50" s="10" t="s">
        <v>20</v>
      </c>
      <c r="D50" s="34"/>
      <c r="E50" s="34">
        <v>22.13766</v>
      </c>
      <c r="F50" s="32"/>
      <c r="G50" s="22"/>
    </row>
    <row r="51" spans="1:7" ht="31.5" hidden="1">
      <c r="A51" s="40" t="s">
        <v>102</v>
      </c>
      <c r="B51" s="42" t="s">
        <v>103</v>
      </c>
      <c r="C51" s="10" t="s">
        <v>20</v>
      </c>
      <c r="D51" s="34"/>
      <c r="E51" s="34">
        <v>0.73276</v>
      </c>
      <c r="F51" s="32"/>
      <c r="G51" s="22"/>
    </row>
    <row r="52" spans="1:7" ht="15.75" hidden="1">
      <c r="A52" s="40" t="s">
        <v>104</v>
      </c>
      <c r="B52" s="42" t="s">
        <v>105</v>
      </c>
      <c r="C52" s="10" t="s">
        <v>20</v>
      </c>
      <c r="D52" s="34"/>
      <c r="E52" s="34">
        <v>1004</v>
      </c>
      <c r="F52" s="32"/>
      <c r="G52" s="22"/>
    </row>
    <row r="53" spans="1:7" ht="15.75" hidden="1">
      <c r="A53" s="40" t="s">
        <v>106</v>
      </c>
      <c r="B53" s="42" t="s">
        <v>107</v>
      </c>
      <c r="C53" s="10" t="s">
        <v>20</v>
      </c>
      <c r="D53" s="34"/>
      <c r="E53" s="34">
        <v>15.70536</v>
      </c>
      <c r="F53" s="32"/>
      <c r="G53" s="22"/>
    </row>
    <row r="54" spans="1:7" ht="31.5">
      <c r="A54" s="44" t="s">
        <v>108</v>
      </c>
      <c r="B54" s="27" t="s">
        <v>109</v>
      </c>
      <c r="C54" s="10" t="s">
        <v>20</v>
      </c>
      <c r="D54" s="34">
        <v>157</v>
      </c>
      <c r="E54" s="34">
        <v>1788.9867000000002</v>
      </c>
      <c r="F54" s="32">
        <f aca="true" t="shared" si="1" ref="F54:F61">E54/D54*100</f>
        <v>1139.481974522293</v>
      </c>
      <c r="G54" s="27" t="s">
        <v>110</v>
      </c>
    </row>
    <row r="55" spans="1:7" ht="110.25" customHeight="1">
      <c r="A55" s="44" t="s">
        <v>111</v>
      </c>
      <c r="B55" s="27" t="s">
        <v>112</v>
      </c>
      <c r="C55" s="10" t="s">
        <v>20</v>
      </c>
      <c r="D55" s="32">
        <v>5854.5</v>
      </c>
      <c r="E55" s="34">
        <v>8560.69856</v>
      </c>
      <c r="F55" s="32">
        <f t="shared" si="1"/>
        <v>146.22424733111282</v>
      </c>
      <c r="G55" s="24" t="s">
        <v>113</v>
      </c>
    </row>
    <row r="56" spans="1:7" ht="15.75">
      <c r="A56" s="12" t="s">
        <v>114</v>
      </c>
      <c r="B56" s="13" t="s">
        <v>115</v>
      </c>
      <c r="C56" s="10" t="s">
        <v>20</v>
      </c>
      <c r="D56" s="15">
        <f>D57</f>
        <v>14691</v>
      </c>
      <c r="E56" s="15">
        <f>E57</f>
        <v>15127.760800494962</v>
      </c>
      <c r="F56" s="16">
        <f t="shared" si="1"/>
        <v>102.97298210125221</v>
      </c>
      <c r="G56" s="22" t="s">
        <v>116</v>
      </c>
    </row>
    <row r="57" spans="1:7" ht="31.5">
      <c r="A57" s="12" t="s">
        <v>117</v>
      </c>
      <c r="B57" s="45" t="s">
        <v>118</v>
      </c>
      <c r="C57" s="20" t="s">
        <v>20</v>
      </c>
      <c r="D57" s="15">
        <f>SUM(D58:D71)</f>
        <v>14691</v>
      </c>
      <c r="E57" s="15">
        <f>E58+E59+E60+E61+E62+E63+E64+E65+E66+E67+E68+E69+E70+E71</f>
        <v>15127.760800494962</v>
      </c>
      <c r="F57" s="32">
        <f t="shared" si="1"/>
        <v>102.97298210125221</v>
      </c>
      <c r="G57" s="22" t="s">
        <v>116</v>
      </c>
    </row>
    <row r="58" spans="1:7" ht="21" customHeight="1">
      <c r="A58" s="44" t="s">
        <v>119</v>
      </c>
      <c r="B58" s="27" t="s">
        <v>120</v>
      </c>
      <c r="C58" s="10" t="s">
        <v>20</v>
      </c>
      <c r="D58" s="31">
        <v>7794.5</v>
      </c>
      <c r="E58" s="31">
        <v>8050.9078905512215</v>
      </c>
      <c r="F58" s="32">
        <f t="shared" si="1"/>
        <v>103.289600238004</v>
      </c>
      <c r="G58" s="22" t="s">
        <v>116</v>
      </c>
    </row>
    <row r="59" spans="1:7" ht="15.75">
      <c r="A59" s="44" t="s">
        <v>121</v>
      </c>
      <c r="B59" s="27" t="s">
        <v>28</v>
      </c>
      <c r="C59" s="10" t="s">
        <v>20</v>
      </c>
      <c r="D59" s="31">
        <v>771.5</v>
      </c>
      <c r="E59" s="31">
        <v>797.0398811645709</v>
      </c>
      <c r="F59" s="32">
        <f t="shared" si="1"/>
        <v>103.31041881588736</v>
      </c>
      <c r="G59" s="22" t="s">
        <v>116</v>
      </c>
    </row>
    <row r="60" spans="1:7" ht="15.75">
      <c r="A60" s="30" t="s">
        <v>122</v>
      </c>
      <c r="B60" s="27" t="s">
        <v>123</v>
      </c>
      <c r="C60" s="10" t="s">
        <v>20</v>
      </c>
      <c r="D60" s="31">
        <v>330.5</v>
      </c>
      <c r="E60" s="31">
        <v>342.707869079979</v>
      </c>
      <c r="F60" s="32">
        <f t="shared" si="1"/>
        <v>103.69375766413889</v>
      </c>
      <c r="G60" s="22" t="s">
        <v>116</v>
      </c>
    </row>
    <row r="61" spans="1:7" ht="15.75">
      <c r="A61" s="30" t="s">
        <v>124</v>
      </c>
      <c r="B61" s="27" t="s">
        <v>36</v>
      </c>
      <c r="C61" s="10" t="s">
        <v>20</v>
      </c>
      <c r="D61" s="46">
        <v>1465.5</v>
      </c>
      <c r="E61" s="31">
        <v>1502.3558585580076</v>
      </c>
      <c r="F61" s="32">
        <f t="shared" si="1"/>
        <v>102.51489993572211</v>
      </c>
      <c r="G61" s="27" t="s">
        <v>116</v>
      </c>
    </row>
    <row r="62" spans="1:7" ht="15.75">
      <c r="A62" s="44" t="s">
        <v>125</v>
      </c>
      <c r="B62" s="27" t="s">
        <v>109</v>
      </c>
      <c r="C62" s="10" t="s">
        <v>20</v>
      </c>
      <c r="D62" s="31">
        <v>112</v>
      </c>
      <c r="E62" s="31">
        <v>108.52463222677999</v>
      </c>
      <c r="F62" s="32">
        <f>E62/D62*100</f>
        <v>96.89699305962499</v>
      </c>
      <c r="G62" s="27" t="s">
        <v>116</v>
      </c>
    </row>
    <row r="63" spans="1:7" ht="18" customHeight="1">
      <c r="A63" s="44" t="s">
        <v>126</v>
      </c>
      <c r="B63" s="27" t="s">
        <v>127</v>
      </c>
      <c r="C63" s="10" t="s">
        <v>20</v>
      </c>
      <c r="D63" s="31">
        <v>2355</v>
      </c>
      <c r="E63" s="31">
        <v>2409.0217526212846</v>
      </c>
      <c r="F63" s="32">
        <f>E63/D63*100</f>
        <v>102.29391730875943</v>
      </c>
      <c r="G63" s="27" t="s">
        <v>116</v>
      </c>
    </row>
    <row r="64" spans="1:7" ht="15.75">
      <c r="A64" s="44" t="s">
        <v>128</v>
      </c>
      <c r="B64" s="27" t="s">
        <v>129</v>
      </c>
      <c r="C64" s="10" t="s">
        <v>20</v>
      </c>
      <c r="D64" s="31">
        <v>164</v>
      </c>
      <c r="E64" s="31">
        <v>165.27801918632667</v>
      </c>
      <c r="F64" s="32">
        <f>E64/D64*100</f>
        <v>100.7792799916626</v>
      </c>
      <c r="G64" s="27" t="s">
        <v>116</v>
      </c>
    </row>
    <row r="65" spans="1:7" ht="15.75">
      <c r="A65" s="44" t="s">
        <v>130</v>
      </c>
      <c r="B65" s="27" t="s">
        <v>131</v>
      </c>
      <c r="C65" s="10" t="s">
        <v>20</v>
      </c>
      <c r="D65" s="31">
        <v>549</v>
      </c>
      <c r="E65" s="31">
        <v>554.235589311799</v>
      </c>
      <c r="F65" s="32">
        <f>E65/D65*100</f>
        <v>100.95365925533679</v>
      </c>
      <c r="G65" s="27" t="s">
        <v>116</v>
      </c>
    </row>
    <row r="66" spans="1:7" ht="15.75">
      <c r="A66" s="44" t="s">
        <v>132</v>
      </c>
      <c r="B66" s="29" t="s">
        <v>133</v>
      </c>
      <c r="C66" s="10" t="s">
        <v>20</v>
      </c>
      <c r="D66" s="31">
        <v>129</v>
      </c>
      <c r="E66" s="31">
        <v>133.15096539288996</v>
      </c>
      <c r="F66" s="32">
        <f>E66/D66*100</f>
        <v>103.21780263014726</v>
      </c>
      <c r="G66" s="27" t="s">
        <v>116</v>
      </c>
    </row>
    <row r="67" spans="1:7" ht="31.5">
      <c r="A67" s="44" t="s">
        <v>134</v>
      </c>
      <c r="B67" s="27" t="s">
        <v>135</v>
      </c>
      <c r="C67" s="10" t="s">
        <v>20</v>
      </c>
      <c r="D67" s="31">
        <v>0</v>
      </c>
      <c r="E67" s="31">
        <v>1.8772607045403022</v>
      </c>
      <c r="F67" s="32"/>
      <c r="G67" s="27" t="s">
        <v>136</v>
      </c>
    </row>
    <row r="68" spans="1:7" ht="15.75">
      <c r="A68" s="40" t="s">
        <v>137</v>
      </c>
      <c r="B68" s="27" t="s">
        <v>138</v>
      </c>
      <c r="C68" s="10" t="s">
        <v>20</v>
      </c>
      <c r="D68" s="31">
        <v>817</v>
      </c>
      <c r="E68" s="31">
        <v>858.1511650851245</v>
      </c>
      <c r="F68" s="32">
        <f>E68/D68*100</f>
        <v>105.03686231152074</v>
      </c>
      <c r="G68" s="22" t="s">
        <v>116</v>
      </c>
    </row>
    <row r="69" spans="1:7" ht="15.75">
      <c r="A69" s="44" t="s">
        <v>139</v>
      </c>
      <c r="B69" s="27" t="s">
        <v>140</v>
      </c>
      <c r="C69" s="10" t="s">
        <v>20</v>
      </c>
      <c r="D69" s="31">
        <v>116</v>
      </c>
      <c r="E69" s="31">
        <v>116.33817727932599</v>
      </c>
      <c r="F69" s="32">
        <f>E69/D69*100</f>
        <v>100.29153213734998</v>
      </c>
      <c r="G69" s="22" t="s">
        <v>116</v>
      </c>
    </row>
    <row r="70" spans="1:7" ht="15.75">
      <c r="A70" s="40" t="s">
        <v>141</v>
      </c>
      <c r="B70" s="27" t="s">
        <v>142</v>
      </c>
      <c r="C70" s="10" t="s">
        <v>20</v>
      </c>
      <c r="D70" s="31">
        <v>81</v>
      </c>
      <c r="E70" s="31">
        <v>82.4716632274014</v>
      </c>
      <c r="F70" s="32">
        <f>E70/D70*100</f>
        <v>101.81686818197704</v>
      </c>
      <c r="G70" s="22" t="s">
        <v>116</v>
      </c>
    </row>
    <row r="71" spans="1:7" ht="31.5">
      <c r="A71" s="44" t="s">
        <v>143</v>
      </c>
      <c r="B71" s="27" t="s">
        <v>144</v>
      </c>
      <c r="C71" s="10" t="s">
        <v>20</v>
      </c>
      <c r="D71" s="31">
        <v>6</v>
      </c>
      <c r="E71" s="31">
        <v>5.700076105709876</v>
      </c>
      <c r="F71" s="32">
        <f>E71/D71*100</f>
        <v>95.00126842849794</v>
      </c>
      <c r="G71" s="22" t="s">
        <v>116</v>
      </c>
    </row>
    <row r="72" spans="1:7" ht="15.75">
      <c r="A72" s="12" t="s">
        <v>145</v>
      </c>
      <c r="B72" s="13" t="s">
        <v>146</v>
      </c>
      <c r="C72" s="20" t="s">
        <v>20</v>
      </c>
      <c r="D72" s="15">
        <f>D56+D10</f>
        <v>190846.8</v>
      </c>
      <c r="E72" s="15">
        <f>E10+E56</f>
        <v>224129.75699423518</v>
      </c>
      <c r="F72" s="16">
        <f>E72/D72*100</f>
        <v>117.4396201530417</v>
      </c>
      <c r="G72" s="22"/>
    </row>
    <row r="73" spans="1:7" s="18" customFormat="1" ht="31.5">
      <c r="A73" s="12" t="s">
        <v>147</v>
      </c>
      <c r="B73" s="13" t="s">
        <v>148</v>
      </c>
      <c r="C73" s="20" t="s">
        <v>20</v>
      </c>
      <c r="D73" s="15">
        <f>D74-D72</f>
        <v>-0.10000000000582077</v>
      </c>
      <c r="E73" s="15">
        <f>E74-E72</f>
        <v>-6894.979444235214</v>
      </c>
      <c r="F73" s="16"/>
      <c r="G73" s="47" t="s">
        <v>149</v>
      </c>
    </row>
    <row r="74" spans="1:7" s="18" customFormat="1" ht="31.5">
      <c r="A74" s="12" t="s">
        <v>150</v>
      </c>
      <c r="B74" s="13" t="s">
        <v>151</v>
      </c>
      <c r="C74" s="20" t="s">
        <v>20</v>
      </c>
      <c r="D74" s="15">
        <v>190846.69999999998</v>
      </c>
      <c r="E74" s="15">
        <v>217234.77754999997</v>
      </c>
      <c r="F74" s="16">
        <f>E74/D74*100</f>
        <v>113.82684508037077</v>
      </c>
      <c r="G74" s="47" t="s">
        <v>152</v>
      </c>
    </row>
    <row r="75" spans="1:7" ht="46.5" customHeight="1">
      <c r="A75" s="12" t="s">
        <v>153</v>
      </c>
      <c r="B75" s="13" t="s">
        <v>154</v>
      </c>
      <c r="C75" s="20" t="s">
        <v>155</v>
      </c>
      <c r="D75" s="15">
        <v>281960</v>
      </c>
      <c r="E75" s="15">
        <v>305677.62999999983</v>
      </c>
      <c r="F75" s="16">
        <f>E75/D75*100</f>
        <v>108.4117002411689</v>
      </c>
      <c r="G75" s="47" t="s">
        <v>156</v>
      </c>
    </row>
    <row r="76" spans="1:7" s="18" customFormat="1" ht="16.5" customHeight="1">
      <c r="A76" s="12" t="s">
        <v>157</v>
      </c>
      <c r="B76" s="13" t="s">
        <v>158</v>
      </c>
      <c r="C76" s="20" t="s">
        <v>159</v>
      </c>
      <c r="D76" s="48">
        <v>710.67</v>
      </c>
      <c r="E76" s="48">
        <v>710.67</v>
      </c>
      <c r="F76" s="16">
        <v>100</v>
      </c>
      <c r="G76" s="22" t="s">
        <v>116</v>
      </c>
    </row>
    <row r="77" spans="1:5" s="18" customFormat="1" ht="16.5" customHeight="1">
      <c r="A77" s="49"/>
      <c r="B77" s="50"/>
      <c r="C77" s="51"/>
      <c r="D77" s="52"/>
      <c r="E77" s="53"/>
    </row>
    <row r="78" spans="1:7" ht="16.5" customHeight="1">
      <c r="A78" s="67" t="s">
        <v>160</v>
      </c>
      <c r="B78" s="66"/>
      <c r="C78" s="66"/>
      <c r="D78" s="66"/>
      <c r="E78" s="66"/>
      <c r="F78" s="66"/>
      <c r="G78" s="66"/>
    </row>
    <row r="79" spans="1:7" ht="16.5" customHeight="1">
      <c r="A79" s="54" t="s">
        <v>161</v>
      </c>
      <c r="B79" s="54"/>
      <c r="C79" s="54"/>
      <c r="D79" s="55"/>
      <c r="E79" s="56"/>
      <c r="F79" s="55"/>
      <c r="G79" s="55"/>
    </row>
    <row r="80" spans="1:7" ht="16.5" customHeight="1">
      <c r="A80" s="54" t="s">
        <v>162</v>
      </c>
      <c r="B80" s="54"/>
      <c r="C80" s="54"/>
      <c r="D80" s="55"/>
      <c r="E80" s="56"/>
      <c r="F80" s="55"/>
      <c r="G80" s="55"/>
    </row>
    <row r="81" spans="1:7" ht="16.5" customHeight="1">
      <c r="A81" s="54" t="s">
        <v>163</v>
      </c>
      <c r="B81" s="57"/>
      <c r="C81" s="54"/>
      <c r="D81" s="58"/>
      <c r="E81" s="59"/>
      <c r="F81" s="60"/>
      <c r="G81" s="60"/>
    </row>
    <row r="82" spans="1:7" ht="16.5" customHeight="1">
      <c r="A82" s="54" t="s">
        <v>164</v>
      </c>
      <c r="B82" s="57"/>
      <c r="C82" s="54"/>
      <c r="D82" s="58"/>
      <c r="E82" s="59"/>
      <c r="F82" s="60"/>
      <c r="G82" s="60"/>
    </row>
    <row r="83" spans="1:7" ht="16.5" customHeight="1">
      <c r="A83" s="54"/>
      <c r="B83" s="57"/>
      <c r="C83" s="54"/>
      <c r="D83" s="58"/>
      <c r="E83" s="59"/>
      <c r="F83" s="60"/>
      <c r="G83" s="60"/>
    </row>
    <row r="84" spans="1:7" ht="16.5" customHeight="1">
      <c r="A84" s="61" t="s">
        <v>165</v>
      </c>
      <c r="B84" s="57"/>
      <c r="C84" s="54"/>
      <c r="D84" s="58"/>
      <c r="E84" s="59"/>
      <c r="F84" s="60"/>
      <c r="G84" s="60"/>
    </row>
    <row r="85" spans="1:7" ht="16.5" customHeight="1">
      <c r="A85" s="54"/>
      <c r="B85" s="57"/>
      <c r="C85" s="54"/>
      <c r="D85" s="58"/>
      <c r="E85" s="59"/>
      <c r="F85" s="60"/>
      <c r="G85" s="60"/>
    </row>
    <row r="86" spans="1:7" ht="16.5" customHeight="1">
      <c r="A86" s="54" t="s">
        <v>166</v>
      </c>
      <c r="B86" s="57"/>
      <c r="C86" s="54"/>
      <c r="D86" s="58"/>
      <c r="E86" s="59"/>
      <c r="F86" s="60"/>
      <c r="G86" s="60"/>
    </row>
    <row r="87" spans="1:7" ht="16.5" customHeight="1">
      <c r="A87" s="54" t="s">
        <v>167</v>
      </c>
      <c r="B87" s="57"/>
      <c r="C87" s="54"/>
      <c r="D87" s="58"/>
      <c r="E87" s="59"/>
      <c r="F87" s="60"/>
      <c r="G87" s="60"/>
    </row>
  </sheetData>
  <sheetProtection/>
  <mergeCells count="5">
    <mergeCell ref="A2:G2"/>
    <mergeCell ref="A3:G3"/>
    <mergeCell ref="A4:G4"/>
    <mergeCell ref="A5:B5"/>
    <mergeCell ref="A78:G78"/>
  </mergeCells>
  <printOptions/>
  <pageMargins left="0.2362204724409449" right="0.1968503937007874" top="0.4330708661417323" bottom="0.4330708661417323" header="0.31496062992125984" footer="0.31496062992125984"/>
  <pageSetup fitToHeight="0" horizontalDpi="600" verticalDpi="600" orientation="landscape" paperSize="9" scale="75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Гульжанат С. Санкибаева</dc:creator>
  <cp:keywords/>
  <dc:description/>
  <cp:lastModifiedBy>Nurziya</cp:lastModifiedBy>
  <dcterms:created xsi:type="dcterms:W3CDTF">2018-06-08T04:29:49Z</dcterms:created>
  <dcterms:modified xsi:type="dcterms:W3CDTF">2018-06-08T09:48:00Z</dcterms:modified>
  <cp:category/>
  <cp:version/>
  <cp:contentType/>
  <cp:contentStatus/>
</cp:coreProperties>
</file>